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ectrumcapital-my.sharepoint.com/personal/uday_electrumcapital_in/Documents/EPML/Operations/Client forms/Digital Account Opening/Rekhaben/"/>
    </mc:Choice>
  </mc:AlternateContent>
  <xr:revisionPtr revIDLastSave="8" documentId="8_{72DB7A9C-AC93-44CE-9C57-9B1E14E1E51B}" xr6:coauthVersionLast="47" xr6:coauthVersionMax="47" xr10:uidLastSave="{8BBFD01C-BEAE-4666-AFED-E1111AE49041}"/>
  <bookViews>
    <workbookView xWindow="-108" yWindow="-108" windowWidth="23256" windowHeight="12456" xr2:uid="{91FAC8C4-4794-4425-A058-D4EAFF47DC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3" i="1"/>
  <c r="D4" i="1" s="1"/>
  <c r="D5" i="1" s="1"/>
  <c r="C4" i="1"/>
  <c r="C5" i="1" s="1"/>
  <c r="C6" i="1" s="1"/>
  <c r="C3" i="1"/>
  <c r="B12" i="1"/>
  <c r="B3" i="1"/>
  <c r="B4" i="1" s="1"/>
  <c r="D7" i="1" l="1"/>
  <c r="D6" i="1"/>
  <c r="D8" i="1" s="1"/>
  <c r="D9" i="1" s="1"/>
  <c r="D10" i="1" s="1"/>
  <c r="D16" i="1" s="1"/>
  <c r="D17" i="1" s="1"/>
  <c r="C7" i="1"/>
  <c r="C9" i="1" s="1"/>
  <c r="C10" i="1" s="1"/>
  <c r="B5" i="1"/>
  <c r="C14" i="1" l="1"/>
  <c r="C15" i="1" s="1"/>
  <c r="C19" i="1" s="1"/>
  <c r="B7" i="1"/>
  <c r="B6" i="1"/>
  <c r="B8" i="1" s="1"/>
  <c r="B9" i="1" s="1"/>
  <c r="B10" i="1" s="1"/>
  <c r="C16" i="1" l="1"/>
  <c r="C17" i="1" s="1"/>
  <c r="B14" i="1"/>
  <c r="B15" i="1" s="1"/>
  <c r="B19" i="1" s="1"/>
  <c r="B16" i="1" l="1"/>
  <c r="B17" i="1" s="1"/>
</calcChain>
</file>

<file path=xl/sharedStrings.xml><?xml version="1.0" encoding="utf-8"?>
<sst xmlns="http://schemas.openxmlformats.org/spreadsheetml/2006/main" count="25" uniqueCount="24">
  <si>
    <t>Yes</t>
  </si>
  <si>
    <t>Mgmt fees 2% hurdle 10% and profit sharing 15%</t>
  </si>
  <si>
    <t>Mgmt 0% hurdle 0% and profit sharing 15%</t>
  </si>
  <si>
    <t>Mgmt 2.5% hurdle 0% and profit sharing 0%</t>
  </si>
  <si>
    <t>No</t>
  </si>
  <si>
    <t>Capital Contributed / Assets under Management</t>
  </si>
  <si>
    <t>Gain / (Loss) on Investment based on the Scenario</t>
  </si>
  <si>
    <t>Gross Value of the Portfolio at the end of the year</t>
  </si>
  <si>
    <t>Average Assets Under Management</t>
  </si>
  <si>
    <t>Other Expenses</t>
  </si>
  <si>
    <t>Brokerage and Transaction cost</t>
  </si>
  <si>
    <t>Management Fees</t>
  </si>
  <si>
    <t>Total Charges Before Performance Fee</t>
  </si>
  <si>
    <t>Gross Value of the Portfolio before Performance fee</t>
  </si>
  <si>
    <t>High Water Mark Value (HWM) (Capital contributed for 1st year and second year onwards as defined in the PMS agreement.</t>
  </si>
  <si>
    <t>Hurdle Rate of return or as defined in the PMS agreement</t>
  </si>
  <si>
    <t>Gross Value of the Portfolio before Performance fee is greater than High Water Mark Value + Hurdle rate of return</t>
  </si>
  <si>
    <t>Portfolio return subject of Performance Fee</t>
  </si>
  <si>
    <t>Performance Fee</t>
  </si>
  <si>
    <t>Net value of the Portfolio at the end of the year after all fees and expenses</t>
  </si>
  <si>
    <t>% Portfolio Return</t>
  </si>
  <si>
    <t>High Water Mark to be carried forward for next year. When performance fee is charged from the portfolio itself.</t>
  </si>
  <si>
    <t>High Water Mark to be carried forward for next year. When performance fee is paid separately by the investor to the PM.</t>
  </si>
  <si>
    <t>Heading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</si>
</sst>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43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34D0-270A-4CD8-9E5C-B2089B198E41}">
  <dimension ref="A1:D19"/>
  <sheetViews>
    <sheetView tabSelected="1" workbookViewId="0">
      <selection activeCell="B2" sqref="B2"/>
    </sheetView>
  </sheetViews>
  <sheetFormatPr defaultRowHeight="14.4" x14ac:dyDescent="0.3"/>
  <cols>
    <col min="1" max="1" width="99.88671875" bestFit="1" customWidth="1"/>
    <col min="2" max="2" width="36.6640625" bestFit="1" customWidth="1"/>
    <col min="3" max="3" width="35.33203125" bestFit="1" customWidth="1"/>
    <col min="4" max="4" width="35.88671875" bestFit="1" customWidth="1"/>
  </cols>
  <sheetData>
    <row r="1" spans="1:4" x14ac:dyDescent="0.3">
      <c r="A1" t="s">
        <v>23</v>
      </c>
      <c r="B1" t="s">
        <v>1</v>
      </c>
      <c r="C1" t="s">
        <v>2</v>
      </c>
      <c r="D1" t="s">
        <v>3</v>
      </c>
    </row>
    <row r="2" spans="1:4" x14ac:dyDescent="0.3">
      <c r="A2" t="s">
        <v>5</v>
      </c>
      <c r="B2" s="1">
        <v>5000000</v>
      </c>
      <c r="C2" s="1">
        <v>5000000</v>
      </c>
      <c r="D2" s="1">
        <v>5000000</v>
      </c>
    </row>
    <row r="3" spans="1:4" x14ac:dyDescent="0.3">
      <c r="A3" t="s">
        <v>6</v>
      </c>
      <c r="B3" s="2">
        <f>B2*20%</f>
        <v>1000000</v>
      </c>
      <c r="C3" s="2">
        <f>C2*20%</f>
        <v>1000000</v>
      </c>
      <c r="D3" s="2">
        <f>D2*20%</f>
        <v>1000000</v>
      </c>
    </row>
    <row r="4" spans="1:4" x14ac:dyDescent="0.3">
      <c r="A4" t="s">
        <v>7</v>
      </c>
      <c r="B4" s="2">
        <f>B2+B3</f>
        <v>6000000</v>
      </c>
      <c r="C4" s="2">
        <f>C2+C3</f>
        <v>6000000</v>
      </c>
      <c r="D4" s="2">
        <f>D2+D3</f>
        <v>6000000</v>
      </c>
    </row>
    <row r="5" spans="1:4" x14ac:dyDescent="0.3">
      <c r="A5" t="s">
        <v>8</v>
      </c>
      <c r="B5" s="2">
        <f>(B2+B4)/2</f>
        <v>5500000</v>
      </c>
      <c r="C5" s="2">
        <f>(C2+C4)/2</f>
        <v>5500000</v>
      </c>
      <c r="D5" s="2">
        <f>(D2+D4)/2</f>
        <v>5500000</v>
      </c>
    </row>
    <row r="6" spans="1:4" x14ac:dyDescent="0.3">
      <c r="A6" t="s">
        <v>9</v>
      </c>
      <c r="B6" s="3">
        <f>B5*0.05%</f>
        <v>2750</v>
      </c>
      <c r="C6" s="3">
        <f>C5*0.05%</f>
        <v>2750</v>
      </c>
      <c r="D6" s="3">
        <f>D5*0.05%</f>
        <v>2750</v>
      </c>
    </row>
    <row r="7" spans="1:4" x14ac:dyDescent="0.3">
      <c r="A7" t="s">
        <v>10</v>
      </c>
      <c r="B7" s="3">
        <f>B5*0.2%</f>
        <v>11000</v>
      </c>
      <c r="C7" s="3">
        <f>C5*0.2%</f>
        <v>11000</v>
      </c>
      <c r="D7" s="3">
        <f>D5*0.2%</f>
        <v>11000</v>
      </c>
    </row>
    <row r="8" spans="1:4" x14ac:dyDescent="0.3">
      <c r="A8" t="s">
        <v>11</v>
      </c>
      <c r="B8" s="3">
        <f>(B5-B6-B7)*2%</f>
        <v>109725</v>
      </c>
      <c r="C8">
        <v>0</v>
      </c>
      <c r="D8" s="3">
        <f>(D5-D6-D7)*2.5%</f>
        <v>137156.25</v>
      </c>
    </row>
    <row r="9" spans="1:4" x14ac:dyDescent="0.3">
      <c r="A9" t="s">
        <v>12</v>
      </c>
      <c r="B9" s="2">
        <f>B8+B7+B6</f>
        <v>123475</v>
      </c>
      <c r="C9" s="2">
        <f>C6+C7</f>
        <v>13750</v>
      </c>
      <c r="D9" s="2">
        <f>D8+D7+D6</f>
        <v>150906.25</v>
      </c>
    </row>
    <row r="10" spans="1:4" x14ac:dyDescent="0.3">
      <c r="A10" t="s">
        <v>13</v>
      </c>
      <c r="B10" s="2">
        <f>B4-B9</f>
        <v>5876525</v>
      </c>
      <c r="C10" s="2">
        <f>C4-C9</f>
        <v>5986250</v>
      </c>
      <c r="D10" s="2">
        <f>D4-D9</f>
        <v>5849093.75</v>
      </c>
    </row>
    <row r="11" spans="1:4" x14ac:dyDescent="0.3">
      <c r="A11" t="s">
        <v>14</v>
      </c>
      <c r="B11" s="1">
        <v>5000000</v>
      </c>
      <c r="C11" s="1">
        <v>5000000</v>
      </c>
      <c r="D11" s="1">
        <v>5000000</v>
      </c>
    </row>
    <row r="12" spans="1:4" x14ac:dyDescent="0.3">
      <c r="A12" t="s">
        <v>15</v>
      </c>
      <c r="B12" s="2">
        <f>B11*10%</f>
        <v>500000</v>
      </c>
      <c r="C12">
        <v>0</v>
      </c>
      <c r="D12">
        <v>0</v>
      </c>
    </row>
    <row r="13" spans="1:4" x14ac:dyDescent="0.3">
      <c r="A13" t="s">
        <v>16</v>
      </c>
      <c r="B13" t="s">
        <v>0</v>
      </c>
      <c r="C13" t="s">
        <v>0</v>
      </c>
      <c r="D13" t="s">
        <v>4</v>
      </c>
    </row>
    <row r="14" spans="1:4" x14ac:dyDescent="0.3">
      <c r="A14" t="s">
        <v>17</v>
      </c>
      <c r="B14" s="2">
        <f>B10-B11-B12</f>
        <v>376525</v>
      </c>
      <c r="C14" s="2">
        <f>C10-C11-C12</f>
        <v>986250</v>
      </c>
      <c r="D14" s="2">
        <v>0</v>
      </c>
    </row>
    <row r="15" spans="1:4" x14ac:dyDescent="0.3">
      <c r="A15" t="s">
        <v>18</v>
      </c>
      <c r="B15" s="3">
        <f>B14*15%</f>
        <v>56478.75</v>
      </c>
      <c r="C15" s="3">
        <f>C14*15%</f>
        <v>147937.5</v>
      </c>
      <c r="D15" s="2">
        <v>0</v>
      </c>
    </row>
    <row r="16" spans="1:4" x14ac:dyDescent="0.3">
      <c r="A16" t="s">
        <v>19</v>
      </c>
      <c r="B16" s="2">
        <f>B10-B15</f>
        <v>5820046.25</v>
      </c>
      <c r="C16" s="2">
        <f>C10-C15</f>
        <v>5838312.5</v>
      </c>
      <c r="D16" s="2">
        <f>D10-D15</f>
        <v>5849093.75</v>
      </c>
    </row>
    <row r="17" spans="1:4" x14ac:dyDescent="0.3">
      <c r="A17" t="s">
        <v>20</v>
      </c>
      <c r="B17">
        <f>((B16-B2)/B2)/100</f>
        <v>1.6400924999999998E-3</v>
      </c>
      <c r="C17">
        <f>((C16-C2)/C2)/100</f>
        <v>1.6766249999999999E-3</v>
      </c>
      <c r="D17">
        <f>((D16-D2)/D2)/100</f>
        <v>1.6981874999999998E-3</v>
      </c>
    </row>
    <row r="18" spans="1:4" x14ac:dyDescent="0.3">
      <c r="A18" t="s">
        <v>21</v>
      </c>
      <c r="B18" s="2">
        <v>5820046.25</v>
      </c>
      <c r="C18" s="2">
        <v>5838312.5</v>
      </c>
      <c r="D18" s="2">
        <v>5849093.75</v>
      </c>
    </row>
    <row r="19" spans="1:4" x14ac:dyDescent="0.3">
      <c r="A19" t="s">
        <v>22</v>
      </c>
      <c r="B19" s="2">
        <f>B18+B15</f>
        <v>5876525</v>
      </c>
      <c r="C19" s="2">
        <f>C18+C15</f>
        <v>5986250</v>
      </c>
      <c r="D19" s="2">
        <f>D18+D15</f>
        <v>5849093.75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Vidya</dc:creator>
  <cp:lastModifiedBy>Vidya</cp:lastModifiedBy>
  <dcterms:created xsi:type="dcterms:W3CDTF">2024-10-29T13:20:13Z</dcterms:created>
  <dcterms:modified xsi:type="dcterms:W3CDTF">2024-10-29T13:45:45Z</dcterms:modified>
</cp:coreProperties>
</file>